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4426"/>
  <workbookPr autoCompressPictures="0"/>
  <bookViews>
    <workbookView xWindow="1580" yWindow="1200" windowWidth="25020" windowHeight="15600" activeTab="2"/>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8" i="3"/>
  <c r="C9" i="3"/>
  <c r="C26" i="3"/>
  <c r="C29" i="3"/>
  <c r="B31" i="3"/>
  <c r="B29" i="3"/>
  <c r="C27" i="3"/>
  <c r="B28" i="3"/>
  <c r="B27" i="3"/>
  <c r="B26" i="3"/>
  <c r="C16" i="3"/>
  <c r="B9" i="3"/>
  <c r="E23" i="3"/>
  <c r="E19" i="3"/>
  <c r="E20" i="3"/>
  <c r="E21" i="3"/>
  <c r="E22" i="3"/>
  <c r="E18" i="3"/>
  <c r="E12" i="3"/>
  <c r="E13" i="3"/>
  <c r="E14" i="3"/>
  <c r="E15" i="3"/>
  <c r="E16" i="3"/>
  <c r="E11" i="3"/>
  <c r="E5" i="3"/>
  <c r="E6" i="3"/>
  <c r="E7" i="3"/>
  <c r="E8" i="3"/>
  <c r="E9" i="3"/>
  <c r="E4" i="3"/>
  <c r="B23" i="3"/>
  <c r="B16" i="3"/>
  <c r="D9" i="3"/>
  <c r="D22" i="3"/>
  <c r="D21" i="3"/>
  <c r="D20" i="3"/>
  <c r="D19" i="3"/>
  <c r="D18" i="3"/>
  <c r="D15" i="3"/>
  <c r="D14" i="3"/>
  <c r="D13" i="3"/>
  <c r="D12" i="3"/>
  <c r="D11" i="3"/>
  <c r="D8" i="3"/>
  <c r="D7" i="3"/>
  <c r="D6" i="3"/>
  <c r="D5" i="3"/>
  <c r="D4" i="3"/>
  <c r="D23" i="3"/>
  <c r="D16" i="3"/>
  <c r="E19" i="1"/>
  <c r="E20" i="1"/>
  <c r="E21" i="1"/>
  <c r="E22" i="1"/>
  <c r="C23" i="1"/>
  <c r="B23" i="1"/>
  <c r="E23" i="1"/>
  <c r="E18" i="1"/>
  <c r="E12" i="1"/>
  <c r="E13" i="1"/>
  <c r="E14" i="1"/>
  <c r="E15" i="1"/>
  <c r="E11" i="1"/>
  <c r="E5" i="1"/>
  <c r="E6" i="1"/>
  <c r="E7" i="1"/>
  <c r="E8" i="1"/>
  <c r="C9" i="1"/>
  <c r="B9" i="1"/>
  <c r="E9" i="1"/>
  <c r="E4" i="1"/>
  <c r="D19" i="1"/>
  <c r="D20" i="1"/>
  <c r="D21" i="1"/>
  <c r="D22" i="1"/>
  <c r="D23" i="1"/>
  <c r="D18" i="1"/>
  <c r="D12" i="1"/>
  <c r="D13" i="1"/>
  <c r="D14" i="1"/>
  <c r="D15" i="1"/>
  <c r="D11" i="1"/>
  <c r="D5" i="1"/>
  <c r="D6" i="1"/>
  <c r="D7" i="1"/>
  <c r="D8" i="1"/>
  <c r="D4" i="1"/>
  <c r="B16" i="1"/>
  <c r="C16" i="1"/>
  <c r="E16" i="1"/>
  <c r="D16" i="1"/>
  <c r="D9" i="1"/>
  <c r="B25" i="1"/>
  <c r="D25" i="1"/>
  <c r="C25" i="1"/>
  <c r="E25" i="1"/>
</calcChain>
</file>

<file path=xl/sharedStrings.xml><?xml version="1.0" encoding="utf-8"?>
<sst xmlns="http://schemas.openxmlformats.org/spreadsheetml/2006/main" count="72" uniqueCount="52">
  <si>
    <t>Technical</t>
  </si>
  <si>
    <t>FH</t>
  </si>
  <si>
    <t>BH</t>
  </si>
  <si>
    <t>Footwork</t>
  </si>
  <si>
    <t>Volley</t>
  </si>
  <si>
    <t>Physical</t>
  </si>
  <si>
    <t>Mental</t>
  </si>
  <si>
    <t>Freshman</t>
  </si>
  <si>
    <t>TTP</t>
  </si>
  <si>
    <t>Discipline</t>
  </si>
  <si>
    <t>Clarity</t>
  </si>
  <si>
    <t>Speed</t>
  </si>
  <si>
    <t>Strength</t>
  </si>
  <si>
    <t>Coordination</t>
  </si>
  <si>
    <t>Endurance</t>
  </si>
  <si>
    <t>Serve</t>
  </si>
  <si>
    <t>Agility</t>
  </si>
  <si>
    <t>Trust</t>
  </si>
  <si>
    <t>Patience</t>
  </si>
  <si>
    <t>Totals</t>
  </si>
  <si>
    <t>% Increase</t>
  </si>
  <si>
    <t>Delta</t>
  </si>
  <si>
    <t>Today</t>
  </si>
  <si>
    <t>Circle Drill</t>
  </si>
  <si>
    <t>x Drill</t>
  </si>
  <si>
    <t>Cone w Hand Feed, go around after each hit</t>
  </si>
  <si>
    <t>3 cones, hit and rotate around</t>
  </si>
  <si>
    <t>line of 4 cones, weave and hit the ball at the edge of each cone 10 ball sets</t>
  </si>
  <si>
    <t>Killer cross over w Double Split</t>
  </si>
  <si>
    <t>Soccer ball drill</t>
  </si>
  <si>
    <t>Foot Coordination</t>
  </si>
  <si>
    <t>Ladder</t>
  </si>
  <si>
    <t xml:space="preserve">Fast Feet </t>
  </si>
  <si>
    <t>Feed both sides of cone, fast feet back to center recovery</t>
  </si>
  <si>
    <t>3 Cone Weave</t>
  </si>
  <si>
    <t>4 Cone Weave</t>
  </si>
  <si>
    <t>Cone Drills</t>
  </si>
  <si>
    <t>Non Cone Drills</t>
  </si>
  <si>
    <t>feed, go back to center , double split, hold 2 balls, fake, toss one</t>
  </si>
  <si>
    <t>Balance</t>
  </si>
  <si>
    <t>Duration</t>
  </si>
  <si>
    <t>Total</t>
  </si>
  <si>
    <t>Score 1 Year Ago (w example)</t>
  </si>
  <si>
    <t>Your Score Today (w example)</t>
  </si>
  <si>
    <t>Technical Average</t>
  </si>
  <si>
    <t>Physical Average</t>
  </si>
  <si>
    <t>Mental Average</t>
  </si>
  <si>
    <t>Score 1 Year Ago</t>
  </si>
  <si>
    <t>Score Today</t>
  </si>
  <si>
    <t>Final Level Score</t>
  </si>
  <si>
    <t>Total % Increase</t>
  </si>
  <si>
    <t xml:space="preserve">Change the numbers in the grayspace to see how the "Total % Increase" changes at the bottom. You will see how a neglecting a weakness will hurt you in comparison to increasing your strength. On the left gray column, give yourself a benchmark and on the right gray column, forecast what you want to improve moving forward. Keep note of the "Final Level Score" to see how a Multiplier changes the total. Lastly, keep in mind how this is only a rough estimate on how reality works. Please refer to the related video on 15 Points Of Tennis YouTube Channel. This will not work unless you understand each point clearly and definitively. For more information, go to http://members.15pointsoftennis.com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</si>
</sst>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4" x14ac:knownFonts="1">
    <font>
      <sz val="12"/>
      <color theme="1"/>
      <name val="Calibri"/>
      <family val="2"/>
      <scheme val="minor"/>
    </font>
    <font>
      <sz val="12"/>
      <color theme="1"/>
      <name val="Calibri"/>
      <family val="2"/>
      <scheme val="minor"/>
    </font>
    <font>
      <b/>
      <sz val="12"/>
      <color theme="1"/>
      <name val="Calibri"/>
      <family val="2"/>
      <scheme val="minor"/>
    </font>
    <font>
      <sz val="12"/>
      <name val="Calibri"/>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s>
  <borders count="4">
    <border>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0" fillId="2" borderId="0" xfId="0" applyFill="1"/>
    <xf numFmtId="0" fontId="0" fillId="0" borderId="1" xfId="0" applyBorder="1"/>
    <xf numFmtId="0" fontId="2" fillId="2" borderId="1" xfId="0" applyFont="1" applyFill="1" applyBorder="1"/>
    <xf numFmtId="0" fontId="0" fillId="0" borderId="0" xfId="0" applyAlignment="1">
      <alignment horizontal="center"/>
    </xf>
    <xf numFmtId="164" fontId="0" fillId="0" borderId="0" xfId="0" applyNumberFormat="1"/>
    <xf numFmtId="165" fontId="0" fillId="0" borderId="0" xfId="0" applyNumberFormat="1"/>
    <xf numFmtId="2" fontId="0" fillId="0" borderId="0" xfId="0" applyNumberFormat="1"/>
    <xf numFmtId="14" fontId="0" fillId="0" borderId="0" xfId="0" applyNumberFormat="1"/>
    <xf numFmtId="9" fontId="0" fillId="0" borderId="0" xfId="2" applyNumberFormat="1" applyFont="1"/>
    <xf numFmtId="1" fontId="0" fillId="0" borderId="0" xfId="0" applyNumberFormat="1"/>
    <xf numFmtId="1" fontId="0" fillId="3" borderId="0" xfId="0" applyNumberFormat="1" applyFill="1"/>
    <xf numFmtId="0" fontId="0" fillId="4" borderId="1" xfId="0" applyFill="1" applyBorder="1"/>
    <xf numFmtId="1" fontId="0" fillId="4" borderId="0" xfId="0" applyNumberFormat="1" applyFill="1"/>
    <xf numFmtId="9" fontId="0" fillId="4" borderId="0" xfId="2" applyNumberFormat="1" applyFont="1" applyFill="1"/>
    <xf numFmtId="0" fontId="0" fillId="0" borderId="0" xfId="1" applyNumberFormat="1" applyFont="1"/>
    <xf numFmtId="0" fontId="0" fillId="0" borderId="3" xfId="0" applyBorder="1"/>
    <xf numFmtId="9" fontId="0" fillId="2" borderId="0" xfId="2" applyFont="1" applyFill="1"/>
    <xf numFmtId="0" fontId="0" fillId="0" borderId="0" xfId="0" applyAlignment="1">
      <alignment horizontal="left" vertical="top" wrapText="1"/>
    </xf>
    <xf numFmtId="1" fontId="3" fillId="5" borderId="2" xfId="0" applyNumberFormat="1" applyFont="1" applyFill="1" applyBorder="1"/>
    <xf numFmtId="1" fontId="0" fillId="6" borderId="2" xfId="0" applyNumberForma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Technical</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0"/>
              <c:layout>
                <c:manualLayout>
                  <c:x val="0.0"/>
                  <c:y val="0.043076313574010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88-B342-ACC9-360ACAC92E31}"/>
                </c:ext>
              </c:extLst>
            </c:dLbl>
            <c:dLbl>
              <c:idx val="1"/>
              <c:layout>
                <c:manualLayout>
                  <c:x val="-0.00238996200901336"/>
                  <c:y val="-0.071581241024117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88-B342-ACC9-360ACAC92E31}"/>
                </c:ext>
              </c:extLst>
            </c:dLbl>
            <c:dLbl>
              <c:idx val="2"/>
              <c:layout>
                <c:manualLayout>
                  <c:x val="0.0"/>
                  <c:y val="-0.00408524406147345"/>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E88-B342-ACC9-360ACAC92E31}"/>
                </c:ext>
              </c:extLst>
            </c:dLbl>
            <c:dLbl>
              <c:idx val="3"/>
              <c:layout>
                <c:manualLayout>
                  <c:x val="-8.76309280105318E-17"/>
                  <c:y val="-0.026994172898199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E88-B342-ACC9-360ACAC92E31}"/>
                </c:ext>
              </c:extLst>
            </c:dLbl>
            <c:dLbl>
              <c:idx val="4"/>
              <c:layout>
                <c:manualLayout>
                  <c:x val="-0.00477992401802671"/>
                  <c:y val="-0.0014262368147377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E88-B342-ACC9-360ACAC92E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Sheet1!$A$4:$A$8</c:f>
              <c:strCache>
                <c:ptCount val="5"/>
                <c:pt idx="0">
                  <c:v>FH</c:v>
                </c:pt>
                <c:pt idx="1">
                  <c:v>BH</c:v>
                </c:pt>
                <c:pt idx="2">
                  <c:v>Footwork</c:v>
                </c:pt>
                <c:pt idx="3">
                  <c:v>Volley</c:v>
                </c:pt>
                <c:pt idx="4">
                  <c:v>Serve</c:v>
                </c:pt>
              </c:strCache>
            </c:strRef>
          </c:cat>
          <c:val>
            <c:numRef>
              <c:f>Sheet1!$B$4:$B$8</c:f>
              <c:numCache>
                <c:formatCode>0.0</c:formatCode>
                <c:ptCount val="5"/>
                <c:pt idx="0">
                  <c:v>9.0</c:v>
                </c:pt>
                <c:pt idx="1">
                  <c:v>4.6</c:v>
                </c:pt>
                <c:pt idx="2">
                  <c:v>6.0</c:v>
                </c:pt>
                <c:pt idx="3">
                  <c:v>3.5</c:v>
                </c:pt>
                <c:pt idx="4">
                  <c:v>5.7</c:v>
                </c:pt>
              </c:numCache>
            </c:numRef>
          </c:val>
          <c:extLst xmlns:c16r2="http://schemas.microsoft.com/office/drawing/2015/06/chart">
            <c:ext xmlns:c16="http://schemas.microsoft.com/office/drawing/2014/chart" uri="{C3380CC4-5D6E-409C-BE32-E72D297353CC}">
              <c16:uniqueId val="{00000000-3E88-B342-ACC9-360ACAC92E31}"/>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2.19077320026329E-17"/>
                  <c:y val="-0.019775829908053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88-B342-ACC9-360ACAC92E31}"/>
                </c:ext>
              </c:extLst>
            </c:dLbl>
            <c:dLbl>
              <c:idx val="1"/>
              <c:layout>
                <c:manualLayout>
                  <c:x val="-4.38154640052658E-17"/>
                  <c:y val="-0.0089780286898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88-B342-ACC9-360ACAC92E31}"/>
                </c:ext>
              </c:extLst>
            </c:dLbl>
            <c:dLbl>
              <c:idx val="2"/>
              <c:layout>
                <c:manualLayout>
                  <c:x val="-8.76309280105318E-17"/>
                  <c:y val="0.03444427937073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E88-B342-ACC9-360ACAC92E31}"/>
                </c:ext>
              </c:extLst>
            </c:dLbl>
            <c:dLbl>
              <c:idx val="3"/>
              <c:layout>
                <c:manualLayout>
                  <c:x val="-8.76309280105318E-17"/>
                  <c:y val="0.035103253602733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E88-B342-ACC9-360ACAC92E31}"/>
                </c:ext>
              </c:extLst>
            </c:dLbl>
            <c:dLbl>
              <c:idx val="4"/>
              <c:layout>
                <c:manualLayout>
                  <c:x val="-1.75261856021063E-16"/>
                  <c:y val="-0.0032506314069232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E88-B342-ACC9-360ACAC92E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Sheet1!$A$4:$A$8</c:f>
              <c:strCache>
                <c:ptCount val="5"/>
                <c:pt idx="0">
                  <c:v>FH</c:v>
                </c:pt>
                <c:pt idx="1">
                  <c:v>BH</c:v>
                </c:pt>
                <c:pt idx="2">
                  <c:v>Footwork</c:v>
                </c:pt>
                <c:pt idx="3">
                  <c:v>Volley</c:v>
                </c:pt>
                <c:pt idx="4">
                  <c:v>Serve</c:v>
                </c:pt>
              </c:strCache>
            </c:strRef>
          </c:cat>
          <c:val>
            <c:numRef>
              <c:f>Sheet1!$C$4:$C$8</c:f>
              <c:numCache>
                <c:formatCode>0.0</c:formatCode>
                <c:ptCount val="5"/>
                <c:pt idx="0">
                  <c:v>9.1</c:v>
                </c:pt>
                <c:pt idx="1">
                  <c:v>6.5</c:v>
                </c:pt>
                <c:pt idx="2">
                  <c:v>6.9</c:v>
                </c:pt>
                <c:pt idx="3">
                  <c:v>5.0</c:v>
                </c:pt>
                <c:pt idx="4">
                  <c:v>7.2</c:v>
                </c:pt>
              </c:numCache>
            </c:numRef>
          </c:val>
          <c:extLst xmlns:c16r2="http://schemas.microsoft.com/office/drawing/2015/06/chart">
            <c:ext xmlns:c16="http://schemas.microsoft.com/office/drawing/2014/chart" uri="{C3380CC4-5D6E-409C-BE32-E72D297353CC}">
              <c16:uniqueId val="{00000001-3E88-B342-ACC9-360ACAC92E31}"/>
            </c:ext>
          </c:extLst>
        </c:ser>
        <c:dLbls>
          <c:dLblPos val="ctr"/>
          <c:showLegendKey val="0"/>
          <c:showVal val="1"/>
          <c:showCatName val="0"/>
          <c:showSerName val="0"/>
          <c:showPercent val="0"/>
          <c:showBubbleSize val="0"/>
        </c:dLbls>
        <c:gapWidth val="150"/>
        <c:axId val="2105442184"/>
        <c:axId val="2105445848"/>
      </c:barChart>
      <c:catAx>
        <c:axId val="210544218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05445848"/>
        <c:crosses val="autoZero"/>
        <c:auto val="1"/>
        <c:lblAlgn val="ctr"/>
        <c:lblOffset val="100"/>
        <c:noMultiLvlLbl val="0"/>
      </c:catAx>
      <c:valAx>
        <c:axId val="2105445848"/>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05442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Physical</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Sheet1!$A$11:$A$15</c:f>
              <c:strCache>
                <c:ptCount val="5"/>
                <c:pt idx="0">
                  <c:v>Speed</c:v>
                </c:pt>
                <c:pt idx="1">
                  <c:v>Strength</c:v>
                </c:pt>
                <c:pt idx="2">
                  <c:v>Coordination</c:v>
                </c:pt>
                <c:pt idx="3">
                  <c:v>Endurance</c:v>
                </c:pt>
                <c:pt idx="4">
                  <c:v>Agility</c:v>
                </c:pt>
              </c:strCache>
            </c:strRef>
          </c:cat>
          <c:val>
            <c:numRef>
              <c:f>Sheet1!$B$11:$B$15</c:f>
              <c:numCache>
                <c:formatCode>0.0</c:formatCode>
                <c:ptCount val="5"/>
                <c:pt idx="0">
                  <c:v>5.8</c:v>
                </c:pt>
                <c:pt idx="1">
                  <c:v>6.0</c:v>
                </c:pt>
                <c:pt idx="2">
                  <c:v>8.0</c:v>
                </c:pt>
                <c:pt idx="3">
                  <c:v>5.0</c:v>
                </c:pt>
                <c:pt idx="4">
                  <c:v>5.5</c:v>
                </c:pt>
              </c:numCache>
            </c:numRef>
          </c:val>
          <c:extLst xmlns:c16r2="http://schemas.microsoft.com/office/drawing/2015/06/chart">
            <c:ext xmlns:c16="http://schemas.microsoft.com/office/drawing/2014/chart" uri="{C3380CC4-5D6E-409C-BE32-E72D297353CC}">
              <c16:uniqueId val="{00000000-E749-EF4B-86FB-479E10A53D20}"/>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Sheet1!$A$11:$A$15</c:f>
              <c:strCache>
                <c:ptCount val="5"/>
                <c:pt idx="0">
                  <c:v>Speed</c:v>
                </c:pt>
                <c:pt idx="1">
                  <c:v>Strength</c:v>
                </c:pt>
                <c:pt idx="2">
                  <c:v>Coordination</c:v>
                </c:pt>
                <c:pt idx="3">
                  <c:v>Endurance</c:v>
                </c:pt>
                <c:pt idx="4">
                  <c:v>Agility</c:v>
                </c:pt>
              </c:strCache>
            </c:strRef>
          </c:cat>
          <c:val>
            <c:numRef>
              <c:f>Sheet1!$C$11:$C$15</c:f>
              <c:numCache>
                <c:formatCode>0.0</c:formatCode>
                <c:ptCount val="5"/>
                <c:pt idx="0">
                  <c:v>6.0</c:v>
                </c:pt>
                <c:pt idx="1">
                  <c:v>6.3</c:v>
                </c:pt>
                <c:pt idx="2">
                  <c:v>8.0</c:v>
                </c:pt>
                <c:pt idx="3">
                  <c:v>5.0</c:v>
                </c:pt>
                <c:pt idx="4">
                  <c:v>5.8</c:v>
                </c:pt>
              </c:numCache>
            </c:numRef>
          </c:val>
          <c:extLst xmlns:c16r2="http://schemas.microsoft.com/office/drawing/2015/06/chart">
            <c:ext xmlns:c16="http://schemas.microsoft.com/office/drawing/2014/chart" uri="{C3380CC4-5D6E-409C-BE32-E72D297353CC}">
              <c16:uniqueId val="{00000001-E749-EF4B-86FB-479E10A53D20}"/>
            </c:ext>
          </c:extLst>
        </c:ser>
        <c:dLbls>
          <c:showLegendKey val="0"/>
          <c:showVal val="0"/>
          <c:showCatName val="0"/>
          <c:showSerName val="0"/>
          <c:showPercent val="0"/>
          <c:showBubbleSize val="0"/>
        </c:dLbls>
        <c:gapWidth val="150"/>
        <c:axId val="2064321432"/>
        <c:axId val="2064324920"/>
      </c:barChart>
      <c:catAx>
        <c:axId val="206432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4324920"/>
        <c:crosses val="autoZero"/>
        <c:auto val="1"/>
        <c:lblAlgn val="ctr"/>
        <c:lblOffset val="100"/>
        <c:noMultiLvlLbl val="0"/>
      </c:catAx>
      <c:valAx>
        <c:axId val="2064324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4321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Mental</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Sheet1!$A$18:$A$22</c:f>
              <c:strCache>
                <c:ptCount val="5"/>
                <c:pt idx="0">
                  <c:v>TTP</c:v>
                </c:pt>
                <c:pt idx="1">
                  <c:v>Discipline</c:v>
                </c:pt>
                <c:pt idx="2">
                  <c:v>Clarity</c:v>
                </c:pt>
                <c:pt idx="3">
                  <c:v>Trust</c:v>
                </c:pt>
                <c:pt idx="4">
                  <c:v>Patience</c:v>
                </c:pt>
              </c:strCache>
            </c:strRef>
          </c:cat>
          <c:val>
            <c:numRef>
              <c:f>Sheet1!$B$18:$B$22</c:f>
              <c:numCache>
                <c:formatCode>0.0</c:formatCode>
                <c:ptCount val="5"/>
                <c:pt idx="0">
                  <c:v>8.0</c:v>
                </c:pt>
                <c:pt idx="1">
                  <c:v>6.5</c:v>
                </c:pt>
                <c:pt idx="2">
                  <c:v>6.0</c:v>
                </c:pt>
                <c:pt idx="3">
                  <c:v>8.0</c:v>
                </c:pt>
                <c:pt idx="4">
                  <c:v>7.0</c:v>
                </c:pt>
              </c:numCache>
            </c:numRef>
          </c:val>
          <c:extLst xmlns:c16r2="http://schemas.microsoft.com/office/drawing/2015/06/chart">
            <c:ext xmlns:c16="http://schemas.microsoft.com/office/drawing/2014/chart" uri="{C3380CC4-5D6E-409C-BE32-E72D297353CC}">
              <c16:uniqueId val="{00000000-1EE0-234F-BAEE-28E686A119B3}"/>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Sheet1!$A$18:$A$22</c:f>
              <c:strCache>
                <c:ptCount val="5"/>
                <c:pt idx="0">
                  <c:v>TTP</c:v>
                </c:pt>
                <c:pt idx="1">
                  <c:v>Discipline</c:v>
                </c:pt>
                <c:pt idx="2">
                  <c:v>Clarity</c:v>
                </c:pt>
                <c:pt idx="3">
                  <c:v>Trust</c:v>
                </c:pt>
                <c:pt idx="4">
                  <c:v>Patience</c:v>
                </c:pt>
              </c:strCache>
            </c:strRef>
          </c:cat>
          <c:val>
            <c:numRef>
              <c:f>Sheet1!$C$18:$C$22</c:f>
              <c:numCache>
                <c:formatCode>0.0</c:formatCode>
                <c:ptCount val="5"/>
                <c:pt idx="0">
                  <c:v>7.8</c:v>
                </c:pt>
                <c:pt idx="1">
                  <c:v>6.7</c:v>
                </c:pt>
                <c:pt idx="2">
                  <c:v>7.0</c:v>
                </c:pt>
                <c:pt idx="3">
                  <c:v>7.5</c:v>
                </c:pt>
                <c:pt idx="4">
                  <c:v>7.0</c:v>
                </c:pt>
              </c:numCache>
            </c:numRef>
          </c:val>
          <c:extLst xmlns:c16r2="http://schemas.microsoft.com/office/drawing/2015/06/chart">
            <c:ext xmlns:c16="http://schemas.microsoft.com/office/drawing/2014/chart" uri="{C3380CC4-5D6E-409C-BE32-E72D297353CC}">
              <c16:uniqueId val="{00000001-1EE0-234F-BAEE-28E686A119B3}"/>
            </c:ext>
          </c:extLst>
        </c:ser>
        <c:dLbls>
          <c:showLegendKey val="0"/>
          <c:showVal val="0"/>
          <c:showCatName val="0"/>
          <c:showSerName val="0"/>
          <c:showPercent val="0"/>
          <c:showBubbleSize val="0"/>
        </c:dLbls>
        <c:gapWidth val="219"/>
        <c:overlap val="-27"/>
        <c:axId val="2131223112"/>
        <c:axId val="2131226536"/>
      </c:barChart>
      <c:catAx>
        <c:axId val="2131223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1226536"/>
        <c:crosses val="autoZero"/>
        <c:auto val="1"/>
        <c:lblAlgn val="ctr"/>
        <c:lblOffset val="100"/>
        <c:noMultiLvlLbl val="0"/>
      </c:catAx>
      <c:valAx>
        <c:axId val="2131226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1223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en-US" sz="1400" b="0" i="0" u="none" strike="noStrike" baseline="0">
                <a:solidFill>
                  <a:sysClr val="windowText" lastClr="000000">
                    <a:lumMod val="65000"/>
                    <a:lumOff val="35000"/>
                  </a:sysClr>
                </a:solidFill>
                <a:latin typeface="Calibri" panose="020F0502020204030204"/>
              </a:rPr>
              <a:t>Delta</a:t>
            </a:r>
          </a:p>
        </c:rich>
      </c:tx>
      <c:overlay val="0"/>
      <c:spPr>
        <a:noFill/>
        <a:ln>
          <a:noFill/>
        </a:ln>
        <a:effectLst/>
      </c:spPr>
    </c:title>
    <c:autoTitleDeleted val="0"/>
    <c:plotArea>
      <c:layout/>
      <c:scatterChart>
        <c:scatterStyle val="smoothMarker"/>
        <c:varyColors val="0"/>
        <c:ser>
          <c:idx val="0"/>
          <c:order val="0"/>
          <c:spPr>
            <a:ln w="28575" cap="rnd">
              <a:solidFill>
                <a:schemeClr val="accent1"/>
              </a:solidFill>
              <a:round/>
            </a:ln>
            <a:effectLst/>
          </c:spPr>
          <c:marker>
            <c:symbol val="circle"/>
            <c:size val="5"/>
            <c:spPr>
              <a:solidFill>
                <a:schemeClr val="accent1"/>
              </a:solidFill>
              <a:ln w="9525">
                <a:solidFill>
                  <a:schemeClr val="l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Sheet1!$B$25:$C$25</c:f>
              <c:numCache>
                <c:formatCode>0.0</c:formatCode>
                <c:ptCount val="2"/>
                <c:pt idx="0">
                  <c:v>30083.58</c:v>
                </c:pt>
                <c:pt idx="1">
                  <c:v>42668.01</c:v>
                </c:pt>
              </c:numCache>
            </c:numRef>
          </c:yVal>
          <c:smooth val="1"/>
          <c:extLst xmlns:c16r2="http://schemas.microsoft.com/office/drawing/2015/06/chart">
            <c:ext xmlns:c16="http://schemas.microsoft.com/office/drawing/2014/chart" uri="{C3380CC4-5D6E-409C-BE32-E72D297353CC}">
              <c16:uniqueId val="{00000000-30AB-8344-B259-95FA7FAF0B24}"/>
            </c:ext>
          </c:extLst>
        </c:ser>
        <c:dLbls>
          <c:showLegendKey val="0"/>
          <c:showVal val="0"/>
          <c:showCatName val="0"/>
          <c:showSerName val="0"/>
          <c:showPercent val="0"/>
          <c:showBubbleSize val="0"/>
        </c:dLbls>
        <c:axId val="2105364072"/>
        <c:axId val="2105414008"/>
      </c:scatterChart>
      <c:valAx>
        <c:axId val="21053640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2105414008"/>
        <c:crosses val="autoZero"/>
        <c:crossBetween val="midCat"/>
      </c:valAx>
      <c:valAx>
        <c:axId val="2105414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2105364072"/>
        <c:crosses val="autoZero"/>
        <c:crossBetween val="midCat"/>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665690</xdr:colOff>
      <xdr:row>1</xdr:row>
      <xdr:rowOff>20110</xdr:rowOff>
    </xdr:from>
    <xdr:to>
      <xdr:col>12</xdr:col>
      <xdr:colOff>201082</xdr:colOff>
      <xdr:row>8</xdr:row>
      <xdr:rowOff>127001</xdr:rowOff>
    </xdr:to>
    <xdr:graphicFrame macro="">
      <xdr:nvGraphicFramePr>
        <xdr:cNvPr id="3" name="Chart 2">
          <a:extLst>
            <a:ext uri="{FF2B5EF4-FFF2-40B4-BE49-F238E27FC236}">
              <a16:creationId xmlns:a16="http://schemas.microsoft.com/office/drawing/2014/main" xmlns="" id="{276AB463-0835-524F-904D-037CED9BB4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687345</xdr:colOff>
      <xdr:row>9</xdr:row>
      <xdr:rowOff>116988</xdr:rowOff>
    </xdr:from>
    <xdr:to>
      <xdr:col>12</xdr:col>
      <xdr:colOff>262954</xdr:colOff>
      <xdr:row>17</xdr:row>
      <xdr:rowOff>0</xdr:rowOff>
    </xdr:to>
    <xdr:graphicFrame macro="">
      <xdr:nvGraphicFramePr>
        <xdr:cNvPr id="4" name="Chart 3">
          <a:extLst>
            <a:ext uri="{FF2B5EF4-FFF2-40B4-BE49-F238E27FC236}">
              <a16:creationId xmlns:a16="http://schemas.microsoft.com/office/drawing/2014/main" xmlns="" id="{F6F34F8E-98D7-FF46-A1A2-50870F175F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667807</xdr:colOff>
      <xdr:row>17</xdr:row>
      <xdr:rowOff>84666</xdr:rowOff>
    </xdr:from>
    <xdr:to>
      <xdr:col>12</xdr:col>
      <xdr:colOff>243415</xdr:colOff>
      <xdr:row>24</xdr:row>
      <xdr:rowOff>156308</xdr:rowOff>
    </xdr:to>
    <xdr:graphicFrame macro="">
      <xdr:nvGraphicFramePr>
        <xdr:cNvPr id="5" name="Chart 4">
          <a:extLst>
            <a:ext uri="{FF2B5EF4-FFF2-40B4-BE49-F238E27FC236}">
              <a16:creationId xmlns:a16="http://schemas.microsoft.com/office/drawing/2014/main" xmlns="" id="{784B810A-6CB0-874B-9151-32706292B3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291042</xdr:colOff>
      <xdr:row>0</xdr:row>
      <xdr:rowOff>200025</xdr:rowOff>
    </xdr:from>
    <xdr:to>
      <xdr:col>16</xdr:col>
      <xdr:colOff>338667</xdr:colOff>
      <xdr:row>24</xdr:row>
      <xdr:rowOff>52916</xdr:rowOff>
    </xdr:to>
    <xdr:graphicFrame macro="">
      <xdr:nvGraphicFramePr>
        <xdr:cNvPr id="6" name="Chart 5">
          <a:extLst>
            <a:ext uri="{FF2B5EF4-FFF2-40B4-BE49-F238E27FC236}">
              <a16:creationId xmlns:a16="http://schemas.microsoft.com/office/drawing/2014/main" xmlns="" id="{7F0BF25D-986B-F44B-92FA-7D9C7C856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130" zoomScaleNormal="130" zoomScalePageLayoutView="130" workbookViewId="0">
      <selection sqref="A1:XFD1048576"/>
    </sheetView>
  </sheetViews>
  <sheetFormatPr baseColWidth="10" defaultRowHeight="15" x14ac:dyDescent="0"/>
  <cols>
    <col min="1" max="1" width="13.83203125" style="2" customWidth="1"/>
    <col min="2" max="2" width="10.83203125" customWidth="1"/>
    <col min="5" max="5" width="12.1640625" customWidth="1"/>
  </cols>
  <sheetData>
    <row r="1" spans="1:6">
      <c r="C1" s="8"/>
    </row>
    <row r="2" spans="1:6">
      <c r="B2" s="4" t="s">
        <v>7</v>
      </c>
      <c r="C2" s="4" t="s">
        <v>22</v>
      </c>
      <c r="D2" s="4" t="s">
        <v>21</v>
      </c>
      <c r="E2" s="4" t="s">
        <v>20</v>
      </c>
      <c r="F2" s="4"/>
    </row>
    <row r="3" spans="1:6">
      <c r="A3" s="3" t="s">
        <v>0</v>
      </c>
      <c r="B3" s="5"/>
      <c r="C3" s="5"/>
    </row>
    <row r="4" spans="1:6">
      <c r="A4" s="2" t="s">
        <v>1</v>
      </c>
      <c r="B4" s="5">
        <v>9</v>
      </c>
      <c r="C4" s="5">
        <v>9.1</v>
      </c>
      <c r="D4" s="5">
        <f>C4-B4</f>
        <v>9.9999999999999645E-2</v>
      </c>
      <c r="E4" s="7">
        <f>(C4-B4)/B4*100</f>
        <v>1.1111111111111072</v>
      </c>
    </row>
    <row r="5" spans="1:6">
      <c r="A5" s="2" t="s">
        <v>2</v>
      </c>
      <c r="B5" s="5">
        <v>4.5999999999999996</v>
      </c>
      <c r="C5" s="5">
        <v>6.5</v>
      </c>
      <c r="D5" s="5">
        <f t="shared" ref="D5:D9" si="0">C5-B5</f>
        <v>1.9000000000000004</v>
      </c>
      <c r="E5" s="7">
        <f t="shared" ref="E5:E9" si="1">(C5-B5)/B5*100</f>
        <v>41.304347826086968</v>
      </c>
    </row>
    <row r="6" spans="1:6">
      <c r="A6" s="2" t="s">
        <v>3</v>
      </c>
      <c r="B6" s="5">
        <v>6</v>
      </c>
      <c r="C6" s="5">
        <v>6.9</v>
      </c>
      <c r="D6" s="5">
        <f t="shared" si="0"/>
        <v>0.90000000000000036</v>
      </c>
      <c r="E6" s="7">
        <f t="shared" si="1"/>
        <v>15.000000000000005</v>
      </c>
    </row>
    <row r="7" spans="1:6">
      <c r="A7" s="2" t="s">
        <v>4</v>
      </c>
      <c r="B7" s="5">
        <v>3.5</v>
      </c>
      <c r="C7" s="5">
        <v>5</v>
      </c>
      <c r="D7" s="5">
        <f t="shared" si="0"/>
        <v>1.5</v>
      </c>
      <c r="E7" s="7">
        <f t="shared" si="1"/>
        <v>42.857142857142854</v>
      </c>
    </row>
    <row r="8" spans="1:6">
      <c r="A8" s="2" t="s">
        <v>15</v>
      </c>
      <c r="B8" s="5">
        <v>5.7</v>
      </c>
      <c r="C8" s="5">
        <v>7.2</v>
      </c>
      <c r="D8" s="5">
        <f t="shared" si="0"/>
        <v>1.5</v>
      </c>
      <c r="E8" s="7">
        <f t="shared" si="1"/>
        <v>26.315789473684209</v>
      </c>
    </row>
    <row r="9" spans="1:6">
      <c r="B9" s="5">
        <f>B4*B5*B6*B7*B8</f>
        <v>4955.579999999999</v>
      </c>
      <c r="C9" s="5">
        <f>C4*C5*C6*C7*C8</f>
        <v>14692.86</v>
      </c>
      <c r="D9" s="5">
        <f t="shared" si="0"/>
        <v>9737.2800000000025</v>
      </c>
      <c r="E9" s="7">
        <f t="shared" si="1"/>
        <v>196.49122807017551</v>
      </c>
    </row>
    <row r="10" spans="1:6">
      <c r="A10" s="3" t="s">
        <v>5</v>
      </c>
      <c r="B10" s="5"/>
      <c r="C10" s="5"/>
      <c r="E10" s="7"/>
    </row>
    <row r="11" spans="1:6">
      <c r="A11" s="2" t="s">
        <v>11</v>
      </c>
      <c r="B11" s="5">
        <v>5.8</v>
      </c>
      <c r="C11" s="5">
        <v>6</v>
      </c>
      <c r="D11" s="5">
        <f>C11-B11</f>
        <v>0.20000000000000018</v>
      </c>
      <c r="E11" s="7">
        <f>(C11-B11)/B11*100</f>
        <v>3.4482758620689689</v>
      </c>
    </row>
    <row r="12" spans="1:6">
      <c r="A12" s="2" t="s">
        <v>12</v>
      </c>
      <c r="B12" s="5">
        <v>6</v>
      </c>
      <c r="C12" s="5">
        <v>6.3</v>
      </c>
      <c r="D12" s="5">
        <f t="shared" ref="D12:D16" si="2">C12-B12</f>
        <v>0.29999999999999982</v>
      </c>
      <c r="E12" s="7">
        <f t="shared" ref="E12:E16" si="3">(C12-B12)/B12*100</f>
        <v>4.9999999999999964</v>
      </c>
    </row>
    <row r="13" spans="1:6">
      <c r="A13" s="2" t="s">
        <v>13</v>
      </c>
      <c r="B13" s="5">
        <v>8</v>
      </c>
      <c r="C13" s="5">
        <v>8</v>
      </c>
      <c r="D13" s="5">
        <f t="shared" si="2"/>
        <v>0</v>
      </c>
      <c r="E13" s="7">
        <f t="shared" si="3"/>
        <v>0</v>
      </c>
    </row>
    <row r="14" spans="1:6">
      <c r="A14" s="2" t="s">
        <v>14</v>
      </c>
      <c r="B14" s="5">
        <v>5</v>
      </c>
      <c r="C14" s="5">
        <v>5</v>
      </c>
      <c r="D14" s="5">
        <f t="shared" si="2"/>
        <v>0</v>
      </c>
      <c r="E14" s="7">
        <f t="shared" si="3"/>
        <v>0</v>
      </c>
    </row>
    <row r="15" spans="1:6">
      <c r="A15" s="2" t="s">
        <v>16</v>
      </c>
      <c r="B15" s="5">
        <v>5.5</v>
      </c>
      <c r="C15" s="5">
        <v>5.8</v>
      </c>
      <c r="D15" s="5">
        <f t="shared" si="2"/>
        <v>0.29999999999999982</v>
      </c>
      <c r="E15" s="7">
        <f t="shared" si="3"/>
        <v>5.4545454545454515</v>
      </c>
    </row>
    <row r="16" spans="1:6">
      <c r="B16" s="5">
        <f>B11*B12*B13*B14*B15</f>
        <v>7656</v>
      </c>
      <c r="C16" s="5">
        <f>C11*C12*C13*C14*C15</f>
        <v>8769.6</v>
      </c>
      <c r="D16" s="5">
        <f t="shared" si="2"/>
        <v>1113.6000000000004</v>
      </c>
      <c r="E16" s="7">
        <f t="shared" si="3"/>
        <v>14.54545454545455</v>
      </c>
    </row>
    <row r="17" spans="1:5">
      <c r="A17" s="3" t="s">
        <v>6</v>
      </c>
      <c r="B17" s="5"/>
      <c r="C17" s="5"/>
      <c r="E17" s="7"/>
    </row>
    <row r="18" spans="1:5">
      <c r="A18" s="2" t="s">
        <v>8</v>
      </c>
      <c r="B18" s="5">
        <v>8</v>
      </c>
      <c r="C18" s="5">
        <v>7.8</v>
      </c>
      <c r="D18" s="5">
        <f>C18-B18</f>
        <v>-0.20000000000000018</v>
      </c>
      <c r="E18" s="7">
        <f>(C18-B18)/B18*100</f>
        <v>-2.5000000000000022</v>
      </c>
    </row>
    <row r="19" spans="1:5">
      <c r="A19" s="2" t="s">
        <v>9</v>
      </c>
      <c r="B19" s="5">
        <v>6.5</v>
      </c>
      <c r="C19" s="5">
        <v>6.7</v>
      </c>
      <c r="D19" s="5">
        <f t="shared" ref="D19:D23" si="4">C19-B19</f>
        <v>0.20000000000000018</v>
      </c>
      <c r="E19" s="7">
        <f t="shared" ref="E19:E23" si="5">(C19-B19)/B19*100</f>
        <v>3.0769230769230793</v>
      </c>
    </row>
    <row r="20" spans="1:5">
      <c r="A20" s="2" t="s">
        <v>10</v>
      </c>
      <c r="B20" s="5">
        <v>6</v>
      </c>
      <c r="C20" s="5">
        <v>7</v>
      </c>
      <c r="D20" s="5">
        <f t="shared" si="4"/>
        <v>1</v>
      </c>
      <c r="E20" s="7">
        <f t="shared" si="5"/>
        <v>16.666666666666664</v>
      </c>
    </row>
    <row r="21" spans="1:5">
      <c r="A21" s="2" t="s">
        <v>17</v>
      </c>
      <c r="B21" s="5">
        <v>8</v>
      </c>
      <c r="C21" s="5">
        <v>7.5</v>
      </c>
      <c r="D21" s="5">
        <f t="shared" si="4"/>
        <v>-0.5</v>
      </c>
      <c r="E21" s="7">
        <f t="shared" si="5"/>
        <v>-6.25</v>
      </c>
    </row>
    <row r="22" spans="1:5">
      <c r="A22" s="2" t="s">
        <v>18</v>
      </c>
      <c r="B22" s="5">
        <v>7</v>
      </c>
      <c r="C22" s="5">
        <v>7</v>
      </c>
      <c r="D22" s="5">
        <f t="shared" si="4"/>
        <v>0</v>
      </c>
      <c r="E22" s="7">
        <f t="shared" si="5"/>
        <v>0</v>
      </c>
    </row>
    <row r="23" spans="1:5">
      <c r="B23" s="5">
        <f>B18*B19*B20*B21*B22</f>
        <v>17472</v>
      </c>
      <c r="C23" s="5">
        <f>C18*C19*C20*C21*C22</f>
        <v>19205.55</v>
      </c>
      <c r="D23" s="5">
        <f t="shared" si="4"/>
        <v>1733.5499999999993</v>
      </c>
      <c r="E23" s="7">
        <f t="shared" si="5"/>
        <v>9.9218749999999947</v>
      </c>
    </row>
    <row r="24" spans="1:5">
      <c r="E24" s="7"/>
    </row>
    <row r="25" spans="1:5">
      <c r="A25" s="2" t="s">
        <v>19</v>
      </c>
      <c r="B25" s="5">
        <f>SUM(B9,B16,B23)</f>
        <v>30083.579999999998</v>
      </c>
      <c r="C25" s="5">
        <f>SUM(C9,C16,C23)</f>
        <v>42668.009999999995</v>
      </c>
      <c r="D25" s="5">
        <f>SUM(D9,D16,D23)</f>
        <v>12584.430000000002</v>
      </c>
      <c r="E25" s="7">
        <f>(C25-B25)/B25*100</f>
        <v>41.831557281413971</v>
      </c>
    </row>
    <row r="26" spans="1:5">
      <c r="C26" s="5"/>
      <c r="D26" s="5"/>
    </row>
    <row r="27" spans="1:5">
      <c r="C27" s="6"/>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140" zoomScaleNormal="140" zoomScalePageLayoutView="140" workbookViewId="0">
      <selection activeCell="F16" sqref="F16"/>
    </sheetView>
  </sheetViews>
  <sheetFormatPr baseColWidth="10" defaultRowHeight="15" x14ac:dyDescent="0"/>
  <cols>
    <col min="1" max="1" width="27.6640625" customWidth="1"/>
    <col min="2" max="2" width="47.6640625" customWidth="1"/>
  </cols>
  <sheetData>
    <row r="1" spans="1:2">
      <c r="A1" t="s">
        <v>30</v>
      </c>
    </row>
    <row r="4" spans="1:2">
      <c r="A4" s="1" t="s">
        <v>37</v>
      </c>
    </row>
    <row r="5" spans="1:2">
      <c r="A5" t="s">
        <v>24</v>
      </c>
    </row>
    <row r="6" spans="1:2">
      <c r="A6" t="s">
        <v>31</v>
      </c>
    </row>
    <row r="7" spans="1:2">
      <c r="A7" t="s">
        <v>28</v>
      </c>
      <c r="B7" t="s">
        <v>38</v>
      </c>
    </row>
    <row r="8" spans="1:2">
      <c r="A8" t="s">
        <v>29</v>
      </c>
    </row>
    <row r="11" spans="1:2">
      <c r="A11" s="1" t="s">
        <v>36</v>
      </c>
    </row>
    <row r="12" spans="1:2">
      <c r="A12" t="s">
        <v>23</v>
      </c>
      <c r="B12" t="s">
        <v>25</v>
      </c>
    </row>
    <row r="13" spans="1:2">
      <c r="A13" t="s">
        <v>34</v>
      </c>
      <c r="B13" t="s">
        <v>26</v>
      </c>
    </row>
    <row r="14" spans="1:2">
      <c r="A14" t="s">
        <v>35</v>
      </c>
      <c r="B14" t="s">
        <v>27</v>
      </c>
    </row>
    <row r="15" spans="1:2">
      <c r="A15" t="s">
        <v>32</v>
      </c>
      <c r="B15" t="s">
        <v>33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120" zoomScaleNormal="120" zoomScalePageLayoutView="120" workbookViewId="0">
      <selection activeCell="F12" sqref="F12"/>
    </sheetView>
  </sheetViews>
  <sheetFormatPr baseColWidth="10" defaultRowHeight="15" x14ac:dyDescent="0"/>
  <cols>
    <col min="1" max="1" width="17.6640625" style="2" bestFit="1" customWidth="1"/>
    <col min="2" max="2" width="25.33203125" bestFit="1" customWidth="1"/>
    <col min="3" max="3" width="25.83203125" bestFit="1" customWidth="1"/>
    <col min="5" max="5" width="12.1640625" customWidth="1"/>
  </cols>
  <sheetData>
    <row r="1" spans="1:10">
      <c r="C1" s="8"/>
    </row>
    <row r="2" spans="1:10">
      <c r="B2" s="4" t="s">
        <v>42</v>
      </c>
      <c r="C2" s="4" t="s">
        <v>43</v>
      </c>
      <c r="D2" s="4" t="s">
        <v>21</v>
      </c>
      <c r="E2" s="4" t="s">
        <v>20</v>
      </c>
      <c r="F2" s="4"/>
    </row>
    <row r="3" spans="1:10">
      <c r="A3" s="3" t="s">
        <v>0</v>
      </c>
      <c r="B3" s="5"/>
      <c r="C3" s="5"/>
    </row>
    <row r="4" spans="1:10">
      <c r="A4" s="2" t="s">
        <v>1</v>
      </c>
      <c r="B4" s="11">
        <v>9</v>
      </c>
      <c r="C4" s="11">
        <v>10</v>
      </c>
      <c r="D4" s="10">
        <f>C4-B4</f>
        <v>1</v>
      </c>
      <c r="E4" s="9">
        <f>(C4-B4)/B4</f>
        <v>0.1111111111111111</v>
      </c>
      <c r="G4" s="18" t="s">
        <v>51</v>
      </c>
      <c r="H4" s="18"/>
      <c r="I4" s="18"/>
      <c r="J4" s="18"/>
    </row>
    <row r="5" spans="1:10">
      <c r="A5" s="2" t="s">
        <v>2</v>
      </c>
      <c r="B5" s="11">
        <v>6</v>
      </c>
      <c r="C5" s="11">
        <v>7</v>
      </c>
      <c r="D5" s="10">
        <f t="shared" ref="D5:D9" si="0">C5-B5</f>
        <v>1</v>
      </c>
      <c r="E5" s="9">
        <f t="shared" ref="E5:E9" si="1">(C5-B5)/B5</f>
        <v>0.16666666666666666</v>
      </c>
      <c r="G5" s="18"/>
      <c r="H5" s="18"/>
      <c r="I5" s="18"/>
      <c r="J5" s="18"/>
    </row>
    <row r="6" spans="1:10">
      <c r="A6" s="2" t="s">
        <v>3</v>
      </c>
      <c r="B6" s="11">
        <v>7</v>
      </c>
      <c r="C6" s="11">
        <v>9</v>
      </c>
      <c r="D6" s="10">
        <f t="shared" si="0"/>
        <v>2</v>
      </c>
      <c r="E6" s="9">
        <f t="shared" si="1"/>
        <v>0.2857142857142857</v>
      </c>
      <c r="G6" s="18"/>
      <c r="H6" s="18"/>
      <c r="I6" s="18"/>
      <c r="J6" s="18"/>
    </row>
    <row r="7" spans="1:10">
      <c r="A7" s="2" t="s">
        <v>4</v>
      </c>
      <c r="B7" s="11">
        <v>4</v>
      </c>
      <c r="C7" s="11">
        <v>10</v>
      </c>
      <c r="D7" s="10">
        <f t="shared" si="0"/>
        <v>6</v>
      </c>
      <c r="E7" s="9">
        <f t="shared" si="1"/>
        <v>1.5</v>
      </c>
      <c r="G7" s="18"/>
      <c r="H7" s="18"/>
      <c r="I7" s="18"/>
      <c r="J7" s="18"/>
    </row>
    <row r="8" spans="1:10">
      <c r="A8" s="2" t="s">
        <v>15</v>
      </c>
      <c r="B8" s="11">
        <v>6</v>
      </c>
      <c r="C8" s="11">
        <v>7</v>
      </c>
      <c r="D8" s="10">
        <f t="shared" si="0"/>
        <v>1</v>
      </c>
      <c r="E8" s="9">
        <f t="shared" si="1"/>
        <v>0.16666666666666666</v>
      </c>
      <c r="G8" s="18"/>
      <c r="H8" s="18"/>
      <c r="I8" s="18"/>
      <c r="J8" s="18"/>
    </row>
    <row r="9" spans="1:10">
      <c r="A9" s="12" t="s">
        <v>41</v>
      </c>
      <c r="B9" s="13">
        <f>B4+B5+B6+B7+B8</f>
        <v>32</v>
      </c>
      <c r="C9" s="13">
        <f>C4+C5+C6+C7+C8</f>
        <v>43</v>
      </c>
      <c r="D9" s="13">
        <f t="shared" si="0"/>
        <v>11</v>
      </c>
      <c r="E9" s="14">
        <f t="shared" si="1"/>
        <v>0.34375</v>
      </c>
      <c r="G9" s="18"/>
      <c r="H9" s="18"/>
      <c r="I9" s="18"/>
      <c r="J9" s="18"/>
    </row>
    <row r="10" spans="1:10">
      <c r="A10" s="3" t="s">
        <v>5</v>
      </c>
      <c r="B10" s="10"/>
      <c r="C10" s="10"/>
      <c r="D10" s="10"/>
      <c r="E10" s="9"/>
      <c r="G10" s="18"/>
      <c r="H10" s="18"/>
      <c r="I10" s="18"/>
      <c r="J10" s="18"/>
    </row>
    <row r="11" spans="1:10">
      <c r="A11" s="2" t="s">
        <v>16</v>
      </c>
      <c r="B11" s="11">
        <v>5.8</v>
      </c>
      <c r="C11" s="11">
        <v>6</v>
      </c>
      <c r="D11" s="10">
        <f>C11-B11</f>
        <v>0.20000000000000018</v>
      </c>
      <c r="E11" s="9">
        <f>(C11-B11)/B11</f>
        <v>3.4482758620689689E-2</v>
      </c>
      <c r="G11" s="18"/>
      <c r="H11" s="18"/>
      <c r="I11" s="18"/>
      <c r="J11" s="18"/>
    </row>
    <row r="12" spans="1:10">
      <c r="A12" s="2" t="s">
        <v>39</v>
      </c>
      <c r="B12" s="11">
        <v>6</v>
      </c>
      <c r="C12" s="11">
        <v>7</v>
      </c>
      <c r="D12" s="10">
        <f t="shared" ref="D12:D16" si="2">C12-B12</f>
        <v>1</v>
      </c>
      <c r="E12" s="9">
        <f t="shared" ref="E12:E16" si="3">(C12-B12)/B12</f>
        <v>0.16666666666666666</v>
      </c>
      <c r="G12" s="18"/>
      <c r="H12" s="18"/>
      <c r="I12" s="18"/>
      <c r="J12" s="18"/>
    </row>
    <row r="13" spans="1:10">
      <c r="A13" s="2" t="s">
        <v>13</v>
      </c>
      <c r="B13" s="11">
        <v>8</v>
      </c>
      <c r="C13" s="11">
        <v>9</v>
      </c>
      <c r="D13" s="10">
        <f t="shared" si="2"/>
        <v>1</v>
      </c>
      <c r="E13" s="9">
        <f t="shared" si="3"/>
        <v>0.125</v>
      </c>
      <c r="G13" s="18"/>
      <c r="H13" s="18"/>
      <c r="I13" s="18"/>
      <c r="J13" s="18"/>
    </row>
    <row r="14" spans="1:10">
      <c r="A14" s="2" t="s">
        <v>40</v>
      </c>
      <c r="B14" s="11">
        <v>5</v>
      </c>
      <c r="C14" s="11">
        <v>4</v>
      </c>
      <c r="D14" s="10">
        <f t="shared" si="2"/>
        <v>-1</v>
      </c>
      <c r="E14" s="9">
        <f t="shared" si="3"/>
        <v>-0.2</v>
      </c>
      <c r="G14" s="18"/>
      <c r="H14" s="18"/>
      <c r="I14" s="18"/>
      <c r="J14" s="18"/>
    </row>
    <row r="15" spans="1:10">
      <c r="A15" s="2" t="s">
        <v>12</v>
      </c>
      <c r="B15" s="11">
        <v>5.5</v>
      </c>
      <c r="C15" s="11">
        <v>6</v>
      </c>
      <c r="D15" s="10">
        <f t="shared" si="2"/>
        <v>0.5</v>
      </c>
      <c r="E15" s="9">
        <f t="shared" si="3"/>
        <v>9.0909090909090912E-2</v>
      </c>
      <c r="G15" s="18"/>
      <c r="H15" s="18"/>
      <c r="I15" s="18"/>
      <c r="J15" s="18"/>
    </row>
    <row r="16" spans="1:10">
      <c r="A16" s="12" t="s">
        <v>19</v>
      </c>
      <c r="B16" s="13">
        <f>B11+B12+B13+B14+B15</f>
        <v>30.3</v>
      </c>
      <c r="C16" s="13">
        <f>C11+C12+C13+C14+C15</f>
        <v>32</v>
      </c>
      <c r="D16" s="13">
        <f t="shared" si="2"/>
        <v>1.6999999999999993</v>
      </c>
      <c r="E16" s="14">
        <f t="shared" si="3"/>
        <v>5.6105610561056084E-2</v>
      </c>
      <c r="G16" s="18"/>
      <c r="H16" s="18"/>
      <c r="I16" s="18"/>
      <c r="J16" s="18"/>
    </row>
    <row r="17" spans="1:10">
      <c r="A17" s="3" t="s">
        <v>6</v>
      </c>
      <c r="B17" s="10"/>
      <c r="C17" s="10"/>
      <c r="D17" s="10"/>
      <c r="E17" s="9"/>
      <c r="G17" s="18"/>
      <c r="H17" s="18"/>
      <c r="I17" s="18"/>
      <c r="J17" s="18"/>
    </row>
    <row r="18" spans="1:10">
      <c r="A18" s="2" t="s">
        <v>8</v>
      </c>
      <c r="B18" s="11">
        <v>8</v>
      </c>
      <c r="C18" s="11">
        <v>8</v>
      </c>
      <c r="D18" s="10">
        <f>C18-B18</f>
        <v>0</v>
      </c>
      <c r="E18" s="9">
        <f>(C18-B18)/B18</f>
        <v>0</v>
      </c>
      <c r="G18" s="18"/>
      <c r="H18" s="18"/>
      <c r="I18" s="18"/>
      <c r="J18" s="18"/>
    </row>
    <row r="19" spans="1:10">
      <c r="A19" s="2" t="s">
        <v>9</v>
      </c>
      <c r="B19" s="11">
        <v>6.5</v>
      </c>
      <c r="C19" s="11">
        <v>5</v>
      </c>
      <c r="D19" s="10">
        <f t="shared" ref="D19:D23" si="4">C19-B19</f>
        <v>-1.5</v>
      </c>
      <c r="E19" s="9">
        <f t="shared" ref="E19:E23" si="5">(C19-B19)/B19</f>
        <v>-0.23076923076923078</v>
      </c>
      <c r="G19" s="18"/>
      <c r="H19" s="18"/>
      <c r="I19" s="18"/>
      <c r="J19" s="18"/>
    </row>
    <row r="20" spans="1:10">
      <c r="A20" s="2" t="s">
        <v>10</v>
      </c>
      <c r="B20" s="11">
        <v>6</v>
      </c>
      <c r="C20" s="11">
        <v>8</v>
      </c>
      <c r="D20" s="10">
        <f t="shared" si="4"/>
        <v>2</v>
      </c>
      <c r="E20" s="9">
        <f t="shared" si="5"/>
        <v>0.33333333333333331</v>
      </c>
      <c r="G20" s="18"/>
      <c r="H20" s="18"/>
      <c r="I20" s="18"/>
      <c r="J20" s="18"/>
    </row>
    <row r="21" spans="1:10">
      <c r="A21" s="2" t="s">
        <v>17</v>
      </c>
      <c r="B21" s="11">
        <v>8</v>
      </c>
      <c r="C21" s="11">
        <v>7</v>
      </c>
      <c r="D21" s="10">
        <f t="shared" si="4"/>
        <v>-1</v>
      </c>
      <c r="E21" s="9">
        <f t="shared" si="5"/>
        <v>-0.125</v>
      </c>
      <c r="G21" s="18"/>
      <c r="H21" s="18"/>
      <c r="I21" s="18"/>
      <c r="J21" s="18"/>
    </row>
    <row r="22" spans="1:10">
      <c r="A22" s="2" t="s">
        <v>18</v>
      </c>
      <c r="B22" s="11">
        <v>7</v>
      </c>
      <c r="C22" s="11">
        <v>6</v>
      </c>
      <c r="D22" s="10">
        <f t="shared" si="4"/>
        <v>-1</v>
      </c>
      <c r="E22" s="9">
        <f t="shared" si="5"/>
        <v>-0.14285714285714285</v>
      </c>
      <c r="G22" s="18"/>
      <c r="H22" s="18"/>
      <c r="I22" s="18"/>
      <c r="J22" s="18"/>
    </row>
    <row r="23" spans="1:10">
      <c r="A23" s="12" t="s">
        <v>19</v>
      </c>
      <c r="B23" s="13">
        <f>B18+B19+B20+B21+B22</f>
        <v>35.5</v>
      </c>
      <c r="C23" s="13">
        <f>C18+C19+C20+C21+C22</f>
        <v>34</v>
      </c>
      <c r="D23" s="13">
        <f t="shared" si="4"/>
        <v>-1.5</v>
      </c>
      <c r="E23" s="14">
        <f t="shared" si="5"/>
        <v>-4.2253521126760563E-2</v>
      </c>
      <c r="G23" s="18"/>
      <c r="H23" s="18"/>
      <c r="I23" s="18"/>
      <c r="J23" s="18"/>
    </row>
    <row r="24" spans="1:10">
      <c r="B24" s="10"/>
      <c r="C24" s="10"/>
      <c r="D24" s="10"/>
      <c r="E24" s="9"/>
    </row>
    <row r="25" spans="1:10">
      <c r="B25" s="10" t="s">
        <v>47</v>
      </c>
      <c r="C25" s="10" t="s">
        <v>48</v>
      </c>
      <c r="D25" s="10"/>
      <c r="E25" s="9"/>
    </row>
    <row r="26" spans="1:10">
      <c r="A26" s="2" t="s">
        <v>44</v>
      </c>
      <c r="B26">
        <f>B9/5</f>
        <v>6.4</v>
      </c>
      <c r="C26" s="5">
        <f>C9/5</f>
        <v>8.6</v>
      </c>
      <c r="D26" s="5"/>
    </row>
    <row r="27" spans="1:10">
      <c r="A27" s="2" t="s">
        <v>45</v>
      </c>
      <c r="B27">
        <f>B16/5</f>
        <v>6.0600000000000005</v>
      </c>
      <c r="C27" s="15">
        <f>C16/5</f>
        <v>6.4</v>
      </c>
    </row>
    <row r="28" spans="1:10">
      <c r="A28" s="2" t="s">
        <v>46</v>
      </c>
      <c r="B28">
        <f>B23/5</f>
        <v>7.1</v>
      </c>
      <c r="C28">
        <f>C23/5</f>
        <v>6.8</v>
      </c>
    </row>
    <row r="29" spans="1:10">
      <c r="A29" s="16" t="s">
        <v>49</v>
      </c>
      <c r="B29" s="19">
        <f>PRODUCT(B26:B28)</f>
        <v>275.36640000000006</v>
      </c>
      <c r="C29" s="20">
        <f>PRODUCT(C26:C28)</f>
        <v>374.27199999999999</v>
      </c>
    </row>
    <row r="31" spans="1:10">
      <c r="A31" s="2" t="s">
        <v>50</v>
      </c>
      <c r="B31" s="17">
        <f>(C29-B29)/B29</f>
        <v>0.3591781713382603</v>
      </c>
    </row>
  </sheetData>
  <mergeCells count="1">
    <mergeCell ref="G4:J2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Steve Chung</cp:lastModifiedBy>
  <dcterms:created xsi:type="dcterms:W3CDTF">2018-06-20T14:31:55Z</dcterms:created>
  <dcterms:modified xsi:type="dcterms:W3CDTF">2018-09-19T09:33:02Z</dcterms:modified>
</cp:coreProperties>
</file>